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ber\Downloads\"/>
    </mc:Choice>
  </mc:AlternateContent>
  <xr:revisionPtr revIDLastSave="0" documentId="13_ncr:1_{859A0932-518B-4A4B-8605-5EA8A8BCAB6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2022" sheetId="5" r:id="rId1"/>
    <sheet name="Totals Table" sheetId="4" r:id="rId2"/>
    <sheet name="Guides and Resourc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4" l="1"/>
  <c r="F4" i="4"/>
  <c r="F5" i="4"/>
  <c r="F6" i="4"/>
  <c r="F3" i="4"/>
  <c r="D9" i="5"/>
  <c r="D10" i="5"/>
  <c r="L25" i="5"/>
  <c r="P10" i="5"/>
  <c r="R10" i="5" s="1"/>
  <c r="R8" i="5"/>
  <c r="P9" i="5"/>
  <c r="R9" i="5" s="1"/>
  <c r="P8" i="5"/>
  <c r="L22" i="5" l="1"/>
  <c r="L21" i="5"/>
  <c r="L20" i="5"/>
  <c r="L19" i="5"/>
  <c r="H10" i="5"/>
  <c r="P32" i="5"/>
  <c r="L12" i="5"/>
  <c r="L11" i="5"/>
  <c r="L24" i="5"/>
  <c r="L18" i="5"/>
  <c r="L17" i="5"/>
  <c r="L16" i="5"/>
  <c r="L15" i="5"/>
  <c r="L13" i="5"/>
  <c r="L14" i="5"/>
  <c r="L10" i="5"/>
  <c r="L9" i="5"/>
  <c r="H9" i="5"/>
  <c r="L8" i="5"/>
  <c r="H8" i="5"/>
  <c r="D8" i="5"/>
  <c r="D32" i="5" s="1"/>
  <c r="H32" i="5" l="1"/>
  <c r="L32" i="5"/>
  <c r="S32" i="5" l="1"/>
  <c r="G3" i="4"/>
  <c r="G5" i="4" l="1"/>
  <c r="G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Amber</author>
  </authors>
  <commentList>
    <comment ref="A10" authorId="0" shapeId="0" xr:uid="{FE03140D-D100-4E16-A625-988977D62077}">
      <text>
        <r>
          <rPr>
            <b/>
            <sz val="9"/>
            <color indexed="81"/>
            <rFont val="Tahoma"/>
            <family val="2"/>
          </rPr>
          <t>Amber:</t>
        </r>
        <r>
          <rPr>
            <sz val="9"/>
            <color indexed="81"/>
            <rFont val="Tahoma"/>
            <family val="2"/>
          </rPr>
          <t xml:space="preserve">
Only if owned by the company
measured in Gross KWh, can also use a conversion factor for cubic metres if measured that way 
</t>
        </r>
      </text>
    </comment>
    <comment ref="O10" authorId="0" shapeId="0" xr:uid="{854AA94E-2118-4A13-B66B-B79CE8213F0C}">
      <text>
        <r>
          <rPr>
            <b/>
            <sz val="9"/>
            <color indexed="81"/>
            <rFont val="Tahoma"/>
            <family val="2"/>
          </rPr>
          <t>Amber:</t>
        </r>
        <r>
          <rPr>
            <sz val="9"/>
            <color indexed="81"/>
            <rFont val="Tahoma"/>
            <family val="2"/>
          </rPr>
          <t xml:space="preserve">
Note for heating it is calculated as working hours per month while workstation and lighting is total hours worked per year at home.</t>
        </r>
      </text>
    </comment>
  </commentList>
</comments>
</file>

<file path=xl/sharedStrings.xml><?xml version="1.0" encoding="utf-8"?>
<sst xmlns="http://schemas.openxmlformats.org/spreadsheetml/2006/main" count="80" uniqueCount="64">
  <si>
    <t>Water supply - cubic metres annually</t>
  </si>
  <si>
    <t>Report, Reduce, Offset</t>
  </si>
  <si>
    <t>Total emissions (Scope 1)</t>
  </si>
  <si>
    <t>Total emissions (Scope 2)</t>
  </si>
  <si>
    <t>Total emissions (Scope 3)</t>
  </si>
  <si>
    <t>GRAND TOTAL kgCO2e/year</t>
  </si>
  <si>
    <t>kgCO2e/year</t>
  </si>
  <si>
    <t>Tonnes CO2e annually</t>
  </si>
  <si>
    <t>Conversion Factor (kgCO2e/kWh)</t>
  </si>
  <si>
    <t xml:space="preserve">Scope 2: indirect emissions of CO2 (kg) annually from purchased electricity </t>
  </si>
  <si>
    <t>Scope 3: other indirect emissions of CO2 (kg) annually: for example, transport-related activities in non-owned vehicles, national grid transmission and distribution, outsourced activities, water, waste disposal</t>
  </si>
  <si>
    <t>Scope 1: direct emissions of CO2 (kg) annually from fuel combustion</t>
  </si>
  <si>
    <t>Waste to Landfill  (tonnes)</t>
  </si>
  <si>
    <t>ANNUAL CARBON CALCULATOR</t>
  </si>
  <si>
    <t>Electricity - kWh annually</t>
  </si>
  <si>
    <t>Homeworking</t>
  </si>
  <si>
    <t>Emissions Area</t>
  </si>
  <si>
    <t>kWh</t>
  </si>
  <si>
    <t>Workstation</t>
  </si>
  <si>
    <t xml:space="preserve">Lighting </t>
  </si>
  <si>
    <t xml:space="preserve">Heating </t>
  </si>
  <si>
    <t>Number of Home-working FTEs (1 = 1 person full home working, 0.5 = 50%)</t>
  </si>
  <si>
    <t>Total emissions</t>
  </si>
  <si>
    <t>Total emissions (home-working)</t>
  </si>
  <si>
    <t>* to create graph of emissions decrease</t>
  </si>
  <si>
    <t>Hired Vehicles - electric</t>
  </si>
  <si>
    <t>Hired Vehicles - petrol</t>
  </si>
  <si>
    <t>Amount (KWh/km )</t>
  </si>
  <si>
    <t>Water treatment - cubic metres disposed of via drains annually</t>
  </si>
  <si>
    <t xml:space="preserve">Electricity grid transmission &amp; distribution (multiply kWh of electricity) </t>
  </si>
  <si>
    <t>Courier - Class 1 Van, km driven</t>
  </si>
  <si>
    <t>Recycling inc. glass (tonnes)</t>
  </si>
  <si>
    <t xml:space="preserve">Staff commuting - Medium Petrol Car </t>
  </si>
  <si>
    <t>Staff commuting - Short haul flight</t>
  </si>
  <si>
    <t xml:space="preserve">Staff commuting- Bus </t>
  </si>
  <si>
    <t>Staff commuting - National rail</t>
  </si>
  <si>
    <t>* Note: This is a proxy recommended for use when a supplier cannot give a carbon footprint figure. It is preferable to get exact figures where possible.</t>
  </si>
  <si>
    <t>N/A</t>
  </si>
  <si>
    <t>Working hours per year (total for all home working staff included)/ working hours per month for heating</t>
  </si>
  <si>
    <t>Note: Do not include those who purchase 100% renewable/green energy in homeworking calculations</t>
  </si>
  <si>
    <t>Note: CIEEM currently calculated by delegates using embedded online calculator and reporting back</t>
  </si>
  <si>
    <t>/</t>
  </si>
  <si>
    <t xml:space="preserve">Staff and Board/Committee travel - Medium Petrol Car </t>
  </si>
  <si>
    <t>Staff and Board/Committee travel  - National rail</t>
  </si>
  <si>
    <t>Staff and Board/Committee travel - Short haul flight</t>
  </si>
  <si>
    <t xml:space="preserve">Staff and Board/Committee travel - Bus </t>
  </si>
  <si>
    <t>Staff and Board/Committee travel - Tube</t>
  </si>
  <si>
    <t>For events: Energy usage and catering at venues (kgCO2e)</t>
  </si>
  <si>
    <t>For events: Energy usage and catering at venues (kgCOe per £ spent for us when above not available)</t>
  </si>
  <si>
    <t xml:space="preserve">For events: Delegate travel </t>
  </si>
  <si>
    <t>Team Responsibility for Recording</t>
  </si>
  <si>
    <t>*Note: be careful not to double count fleet vehicle usage  - only record here if vehicle not owned by the  company</t>
  </si>
  <si>
    <t>Fleet vehicle- small car, petrol</t>
  </si>
  <si>
    <t>Fleet vehicle- medium car, petrol</t>
  </si>
  <si>
    <t>Gas from onsite boiler</t>
  </si>
  <si>
    <t>Amount (km/KWh)</t>
  </si>
  <si>
    <r>
      <rPr>
        <b/>
        <sz val="11"/>
        <color theme="1"/>
        <rFont val="Calibri"/>
        <family val="2"/>
        <scheme val="minor"/>
      </rPr>
      <t>Catering emissions factor</t>
    </r>
    <r>
      <rPr>
        <sz val="11"/>
        <color theme="1"/>
        <rFont val="Calibri"/>
        <family val="2"/>
        <scheme val="minor"/>
      </rPr>
      <t xml:space="preserve"> per spend from environmental reporting guidelines </t>
    </r>
  </si>
  <si>
    <r>
      <rPr>
        <b/>
        <sz val="11"/>
        <color theme="1"/>
        <rFont val="Calibri"/>
        <family val="2"/>
        <scheme val="minor"/>
      </rPr>
      <t>Home working methodology</t>
    </r>
    <r>
      <rPr>
        <sz val="11"/>
        <color theme="1"/>
        <rFont val="Calibri"/>
        <family val="2"/>
        <scheme val="minor"/>
      </rPr>
      <t>: EcoAct (2020) Homeworking emissions whitepaper https://info.eco-act.com/en/homeworking-emissions-whitepaper-2020</t>
    </r>
  </si>
  <si>
    <t>Guides and Resources</t>
  </si>
  <si>
    <r>
      <t xml:space="preserve">CO2e (carbon dioxide equivalent) </t>
    </r>
    <r>
      <rPr>
        <sz val="11"/>
        <color theme="1"/>
        <rFont val="Calibri"/>
        <family val="2"/>
        <scheme val="minor"/>
      </rPr>
      <t xml:space="preserve">is a standard unit for measuring carbon footprints as it incorporates the impacts of different Greenhouse Gases. </t>
    </r>
  </si>
  <si>
    <r>
      <rPr>
        <b/>
        <sz val="11"/>
        <color theme="1"/>
        <rFont val="Calibri"/>
        <family val="2"/>
        <scheme val="minor"/>
      </rPr>
      <t>Official Guidelines</t>
    </r>
    <r>
      <rPr>
        <sz val="11"/>
        <color theme="1"/>
        <rFont val="Calibri"/>
        <family val="2"/>
        <scheme val="minor"/>
      </rPr>
      <t>: Environmental Reporting Guidelines, HM Government, March 2019 https://assets.publishing.service.gov.uk/government/uploads/system/uploads/attachment_data/file/850130/Env-reporting-guidance_inc_SECR_31March.pdf</t>
    </r>
  </si>
  <si>
    <r>
      <t xml:space="preserve">Conversion factors: </t>
    </r>
    <r>
      <rPr>
        <sz val="11"/>
        <color theme="1"/>
        <rFont val="Calibri"/>
        <family val="2"/>
        <scheme val="minor"/>
      </rPr>
      <t>https://www.gov.uk/government/publications/greenhouse-gas-reporting-conversion-factors-2021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These are set annually in May so ensure they are updated annually in the spreadsheet.</t>
    </r>
  </si>
  <si>
    <r>
      <rPr>
        <b/>
        <sz val="11"/>
        <color theme="1"/>
        <rFont val="Calibri"/>
        <family val="2"/>
        <scheme val="minor"/>
      </rPr>
      <t>Scope 1, Scope 2 &amp; Scope 3</t>
    </r>
    <r>
      <rPr>
        <sz val="11"/>
        <color theme="1"/>
        <rFont val="Calibri"/>
        <family val="2"/>
        <scheme val="minor"/>
      </rPr>
      <t xml:space="preserve"> The Greenhouse Gas Protocol (https://ghgprotocol.org/) more guidance: </t>
    </r>
    <r>
      <rPr>
        <sz val="11"/>
        <color theme="1"/>
        <rFont val="Calibri"/>
        <family val="2"/>
        <scheme val="minor"/>
      </rPr>
      <t xml:space="preserve">https://assets.publishing.service.gov.uk/government/uploads/system/uploads/attachment_data/file/69282/pb13309-ghg-guidance-0909011.pdf </t>
    </r>
  </si>
  <si>
    <t>Amount (KWh/KM/Cubic Meters/£ spent)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</si>
</sst>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0"/>
      <color theme="9" tint="-0.499984740745262"/>
      <name val="Arial"/>
      <family val="2"/>
    </font>
    <font>
      <i/>
      <sz val="10"/>
      <color rgb="FFFF0000"/>
      <name val="Arial"/>
      <family val="2"/>
    </font>
    <font>
      <u/>
      <sz val="10"/>
      <color theme="1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E5E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6">
    <xf numFmtId="0" fontId="0" fillId="0" borderId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4" applyNumberFormat="0" applyAlignment="0" applyProtection="0"/>
    <xf numFmtId="0" fontId="1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8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8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1" fillId="0" borderId="0"/>
    <xf numFmtId="0" fontId="22" fillId="38" borderId="6" applyNumberFormat="0" applyAlignment="0" applyProtection="0"/>
    <xf numFmtId="0" fontId="24" fillId="39" borderId="7" applyNumberForma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40" borderId="3" applyNumberFormat="0" applyBorder="0" applyAlignment="0" applyProtection="0"/>
    <xf numFmtId="0" fontId="22" fillId="41" borderId="0">
      <alignment vertical="center"/>
    </xf>
    <xf numFmtId="0" fontId="22" fillId="42" borderId="8" applyNumberFormat="0" applyAlignment="0" applyProtection="0"/>
    <xf numFmtId="0" fontId="21" fillId="13" borderId="5" applyNumberFormat="0" applyFont="0" applyAlignment="0" applyProtection="0"/>
    <xf numFmtId="0" fontId="27" fillId="43" borderId="9" applyNumberFormat="0" applyAlignment="0" applyProtection="0"/>
    <xf numFmtId="9" fontId="28" fillId="0" borderId="0" applyFont="0" applyFill="0" applyBorder="0" applyAlignment="0" applyProtection="0"/>
    <xf numFmtId="0" fontId="22" fillId="44" borderId="10" applyNumberFormat="0" applyProtection="0">
      <alignment vertical="center"/>
    </xf>
    <xf numFmtId="0" fontId="27" fillId="45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Fill="1"/>
    <xf numFmtId="0" fontId="6" fillId="0" borderId="0" xfId="0" applyFont="1" applyFill="1"/>
    <xf numFmtId="0" fontId="4" fillId="0" borderId="0" xfId="0" applyFont="1" applyFill="1"/>
    <xf numFmtId="0" fontId="7" fillId="0" borderId="0" xfId="0" applyFont="1"/>
    <xf numFmtId="0" fontId="8" fillId="0" borderId="0" xfId="0" applyFont="1" applyFill="1"/>
    <xf numFmtId="0" fontId="5" fillId="0" borderId="0" xfId="0" applyFont="1" applyFill="1"/>
    <xf numFmtId="2" fontId="4" fillId="0" borderId="0" xfId="0" applyNumberFormat="1" applyFont="1" applyAlignment="1">
      <alignment horizontal="center" vertical="center"/>
    </xf>
    <xf numFmtId="0" fontId="0" fillId="7" borderId="0" xfId="0" applyFill="1"/>
    <xf numFmtId="0" fontId="3" fillId="0" borderId="0" xfId="0" applyFont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1" fontId="5" fillId="7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" fontId="11" fillId="7" borderId="0" xfId="0" applyNumberFormat="1" applyFont="1" applyFill="1" applyAlignment="1">
      <alignment horizontal="center" vertical="center"/>
    </xf>
    <xf numFmtId="0" fontId="9" fillId="7" borderId="0" xfId="0" applyFont="1" applyFill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" fontId="6" fillId="7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/>
    <xf numFmtId="165" fontId="9" fillId="49" borderId="0" xfId="0" applyNumberFormat="1" applyFont="1" applyFill="1" applyBorder="1" applyAlignment="1">
      <alignment horizontal="right" vertical="center" wrapText="1"/>
    </xf>
    <xf numFmtId="0" fontId="3" fillId="49" borderId="0" xfId="0" applyFont="1" applyFill="1" applyAlignment="1">
      <alignment horizontal="center" vertical="center" wrapText="1"/>
    </xf>
    <xf numFmtId="0" fontId="9" fillId="48" borderId="0" xfId="0" applyFont="1" applyFill="1" applyBorder="1" applyAlignment="1">
      <alignment vertical="center"/>
    </xf>
    <xf numFmtId="165" fontId="9" fillId="48" borderId="0" xfId="0" applyNumberFormat="1" applyFont="1" applyFill="1" applyBorder="1" applyAlignment="1">
      <alignment horizontal="right" vertical="center"/>
    </xf>
    <xf numFmtId="0" fontId="5" fillId="48" borderId="0" xfId="0" applyFont="1" applyFill="1" applyBorder="1" applyAlignment="1">
      <alignment vertical="center"/>
    </xf>
    <xf numFmtId="0" fontId="5" fillId="48" borderId="0" xfId="0" applyFont="1" applyFill="1" applyBorder="1" applyAlignment="1">
      <alignment vertical="center" wrapText="1"/>
    </xf>
    <xf numFmtId="0" fontId="5" fillId="48" borderId="0" xfId="0" applyFont="1" applyFill="1" applyBorder="1" applyAlignment="1">
      <alignment horizontal="left" vertical="center" wrapText="1"/>
    </xf>
    <xf numFmtId="165" fontId="9" fillId="48" borderId="0" xfId="0" applyNumberFormat="1" applyFont="1" applyFill="1" applyBorder="1" applyAlignment="1">
      <alignment horizontal="right" vertical="center" wrapText="1"/>
    </xf>
    <xf numFmtId="165" fontId="5" fillId="48" borderId="0" xfId="0" applyNumberFormat="1" applyFont="1" applyFill="1" applyBorder="1" applyAlignment="1">
      <alignment horizontal="right" vertical="center" wrapText="1"/>
    </xf>
    <xf numFmtId="0" fontId="9" fillId="48" borderId="0" xfId="0" applyFont="1" applyFill="1" applyBorder="1" applyAlignment="1">
      <alignment vertical="center" wrapText="1"/>
    </xf>
    <xf numFmtId="165" fontId="9" fillId="48" borderId="2" xfId="0" applyNumberFormat="1" applyFont="1" applyFill="1" applyBorder="1" applyAlignment="1">
      <alignment horizontal="right" vertical="center" wrapText="1"/>
    </xf>
    <xf numFmtId="0" fontId="9" fillId="48" borderId="2" xfId="0" applyFont="1" applyFill="1" applyBorder="1" applyAlignment="1">
      <alignment horizontal="left" vertical="center" wrapText="1"/>
    </xf>
    <xf numFmtId="0" fontId="3" fillId="48" borderId="0" xfId="0" applyFont="1" applyFill="1" applyAlignment="1">
      <alignment horizontal="center" vertical="center" wrapText="1"/>
    </xf>
    <xf numFmtId="0" fontId="9" fillId="47" borderId="0" xfId="0" applyFont="1" applyFill="1" applyAlignment="1">
      <alignment vertical="center"/>
    </xf>
    <xf numFmtId="0" fontId="9" fillId="47" borderId="0" xfId="0" applyFont="1" applyFill="1" applyAlignment="1">
      <alignment vertical="center" wrapText="1"/>
    </xf>
    <xf numFmtId="0" fontId="9" fillId="47" borderId="1" xfId="0" applyFont="1" applyFill="1" applyBorder="1" applyAlignment="1">
      <alignment horizontal="left" vertical="center" wrapText="1"/>
    </xf>
    <xf numFmtId="0" fontId="9" fillId="47" borderId="2" xfId="0" applyFont="1" applyFill="1" applyBorder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9" fillId="47" borderId="0" xfId="0" applyFont="1" applyFill="1" applyAlignment="1">
      <alignment horizontal="left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50" borderId="0" xfId="0" applyFont="1" applyFill="1" applyAlignment="1">
      <alignment horizontal="center" vertical="center"/>
    </xf>
    <xf numFmtId="0" fontId="3" fillId="5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4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6">
    <cellStyle name="20% - Accent1" xfId="7" builtinId="30" customBuiltin="1"/>
    <cellStyle name="20% - Accent2" xfId="11" builtinId="34" customBuiltin="1"/>
    <cellStyle name="20% - Accent3" xfId="15" builtinId="38" customBuiltin="1"/>
    <cellStyle name="20% - Accent4" xfId="19" builtinId="42" customBuiltin="1"/>
    <cellStyle name="20% - Accent5" xfId="23" builtinId="46" customBuiltin="1"/>
    <cellStyle name="20% - Accent6" xfId="27" builtinId="50" customBuiltin="1"/>
    <cellStyle name="40% - Accent1" xfId="8" builtinId="31" customBuiltin="1"/>
    <cellStyle name="40% - Accent2" xfId="12" builtinId="35" customBuiltin="1"/>
    <cellStyle name="40% - Accent3" xfId="16" builtinId="39" customBuiltin="1"/>
    <cellStyle name="40% - Accent4" xfId="20" builtinId="43" customBuiltin="1"/>
    <cellStyle name="40% - Accent5" xfId="24" builtinId="47" customBuiltin="1"/>
    <cellStyle name="40% - Accent6" xfId="28" builtinId="51" customBuiltin="1"/>
    <cellStyle name="60% - Accent1" xfId="9" builtinId="32" customBuiltin="1"/>
    <cellStyle name="60% - Accent2" xfId="13" builtinId="36" customBuiltin="1"/>
    <cellStyle name="60% - Accent3" xfId="17" builtinId="40" customBuiltin="1"/>
    <cellStyle name="60% - Accent4" xfId="21" builtinId="44" customBuiltin="1"/>
    <cellStyle name="60% - Accent5" xfId="25" builtinId="48" customBuiltin="1"/>
    <cellStyle name="60% - Accent6" xfId="29" builtinId="52" customBuiltin="1"/>
    <cellStyle name="Accent1" xfId="6" builtinId="29" customBuiltin="1"/>
    <cellStyle name="Accent2" xfId="10" builtinId="33" customBuiltin="1"/>
    <cellStyle name="Accent3" xfId="14" builtinId="37" customBuiltin="1"/>
    <cellStyle name="Accent4" xfId="18" builtinId="41" customBuiltin="1"/>
    <cellStyle name="Accent5" xfId="22" builtinId="45" customBuiltin="1"/>
    <cellStyle name="Accent6" xfId="26" builtinId="49" customBuiltin="1"/>
    <cellStyle name="Bad" xfId="3" builtinId="27" customBuiltin="1"/>
    <cellStyle name="Calculation 2" xfId="32" xr:uid="{13B22827-7D6F-4AF2-BE62-F0471F2AE7F8}"/>
    <cellStyle name="Calculation 3" xfId="31" xr:uid="{C3B4C6D2-7158-4D07-A03E-286711BE42A9}"/>
    <cellStyle name="Check Cell" xfId="5" builtinId="23" customBuiltin="1"/>
    <cellStyle name="Comma 2" xfId="34" xr:uid="{E3104FC9-68E9-4978-8F00-FE2F85CF5DC1}"/>
    <cellStyle name="Comma 3" xfId="33" xr:uid="{1FAD413B-A4E3-4992-ABDE-FFF39B741FF9}"/>
    <cellStyle name="Explanatory Text 2" xfId="35" xr:uid="{1E558EE0-EEB1-4BC4-A2CF-943480ACA3AF}"/>
    <cellStyle name="Followed Hyperlink 2" xfId="36" xr:uid="{3CDC6DDA-78E8-49F6-A759-2947E6574F40}"/>
    <cellStyle name="Good" xfId="2" builtinId="26" customBuiltin="1"/>
    <cellStyle name="Hyperlink 2" xfId="37" xr:uid="{A289FD61-E806-4652-9A48-37A2C055433C}"/>
    <cellStyle name="Input 2" xfId="38" xr:uid="{36A9FFA6-DA6F-43FF-A579-F8CF9362F54B}"/>
    <cellStyle name="Input data" xfId="39" xr:uid="{DF6D9841-9A68-48AD-BF2E-097FC829087D}"/>
    <cellStyle name="Linked Cell 2" xfId="40" xr:uid="{0358EA06-1A2F-4879-9904-1E0683CDD182}"/>
    <cellStyle name="Neutral" xfId="4" builtinId="28" customBuiltin="1"/>
    <cellStyle name="Normal" xfId="0" builtinId="0"/>
    <cellStyle name="Normal 2" xfId="30" xr:uid="{563E45D7-943F-4A66-A5A3-47B06E2534A7}"/>
    <cellStyle name="Note 2" xfId="41" xr:uid="{5CB42AC1-4C22-4373-909A-5110AA67A2A6}"/>
    <cellStyle name="Output 2" xfId="42" xr:uid="{166FD9E5-3952-47D2-83E7-90D9DB1F35B9}"/>
    <cellStyle name="Percent 2" xfId="43" xr:uid="{93544319-738F-46BC-81EA-56EC80349045}"/>
    <cellStyle name="Selection" xfId="44" xr:uid="{A80730A7-CE50-45F4-BA04-6889E0F23C55}"/>
    <cellStyle name="Title" xfId="1" builtinId="15" customBuiltin="1"/>
    <cellStyle name="Warning Text 2" xfId="45" xr:uid="{69A0847B-2CDA-4F69-96A8-ACE2BF708612}"/>
  </cellStyles>
  <dxfs count="0"/>
  <tableStyles count="0" defaultTableStyle="TableStyleMedium2" defaultPivotStyle="PivotStyleLight16"/>
  <colors>
    <mruColors>
      <color rgb="FF9E5ECE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02299-CA02-4F01-8603-3C9A215575DA}">
  <dimension ref="A2:U47"/>
  <sheetViews>
    <sheetView topLeftCell="A67" zoomScale="70" zoomScaleNormal="70" workbookViewId="0">
      <selection activeCell="E12" sqref="E12"/>
    </sheetView>
  </sheetViews>
  <sheetFormatPr defaultRowHeight="14.5" x14ac:dyDescent="0.35"/>
  <cols>
    <col min="1" max="1" width="17.6328125" customWidth="1"/>
    <col min="2" max="2" width="11.26953125" customWidth="1"/>
    <col min="3" max="3" width="14.6328125" bestFit="1" customWidth="1"/>
    <col min="4" max="4" width="12.1796875" bestFit="1" customWidth="1"/>
    <col min="5" max="5" width="13.7265625" bestFit="1" customWidth="1"/>
    <col min="6" max="6" width="10.7265625" customWidth="1"/>
    <col min="7" max="7" width="16.1796875" customWidth="1"/>
    <col min="8" max="8" width="43.36328125" customWidth="1"/>
    <col min="9" max="9" width="78.453125" customWidth="1"/>
    <col min="10" max="10" width="24.7265625" bestFit="1" customWidth="1"/>
    <col min="11" max="11" width="15.54296875" customWidth="1"/>
    <col min="12" max="12" width="12.1796875" bestFit="1" customWidth="1"/>
    <col min="13" max="18" width="17.36328125" customWidth="1"/>
    <col min="19" max="19" width="31.08984375" bestFit="1" customWidth="1"/>
    <col min="23" max="23" width="70.90625" customWidth="1"/>
  </cols>
  <sheetData>
    <row r="2" spans="1:19" ht="18.5" x14ac:dyDescent="0.45">
      <c r="A2" s="1" t="s">
        <v>13</v>
      </c>
      <c r="B2" s="1"/>
      <c r="C2" s="1"/>
      <c r="D2" s="1"/>
      <c r="E2" s="1"/>
      <c r="F2" s="2"/>
      <c r="G2" s="2"/>
      <c r="H2" s="2"/>
    </row>
    <row r="3" spans="1:19" ht="15.5" x14ac:dyDescent="0.35">
      <c r="A3" s="3"/>
      <c r="B3" s="9"/>
      <c r="C3" s="9"/>
      <c r="D3" s="5"/>
      <c r="E3" s="6"/>
      <c r="F3" s="4"/>
      <c r="G3" s="4"/>
    </row>
    <row r="4" spans="1:19" ht="15.5" x14ac:dyDescent="0.35">
      <c r="A4" s="7" t="s">
        <v>1</v>
      </c>
      <c r="B4" s="8"/>
      <c r="C4" s="8"/>
      <c r="D4" s="5"/>
      <c r="E4" s="6"/>
    </row>
    <row r="5" spans="1:19" ht="15.5" x14ac:dyDescent="0.35">
      <c r="A5" s="7"/>
      <c r="B5" s="8"/>
      <c r="C5" s="8"/>
      <c r="D5" s="5"/>
      <c r="E5" s="6"/>
    </row>
    <row r="6" spans="1:19" ht="15.5" x14ac:dyDescent="0.35">
      <c r="A6" s="75" t="s">
        <v>11</v>
      </c>
      <c r="B6" s="75"/>
      <c r="C6" s="75"/>
      <c r="D6" s="75"/>
      <c r="E6" s="76" t="s">
        <v>9</v>
      </c>
      <c r="F6" s="76"/>
      <c r="G6" s="76"/>
      <c r="H6" s="76"/>
      <c r="I6" s="77" t="s">
        <v>10</v>
      </c>
      <c r="J6" s="77"/>
      <c r="K6" s="77"/>
      <c r="L6" s="77"/>
      <c r="M6" s="73" t="s">
        <v>15</v>
      </c>
      <c r="N6" s="73"/>
      <c r="O6" s="73"/>
      <c r="P6" s="73"/>
      <c r="Q6" s="73"/>
      <c r="R6" s="73"/>
      <c r="S6" s="12" t="s">
        <v>50</v>
      </c>
    </row>
    <row r="7" spans="1:19" ht="108.5" x14ac:dyDescent="0.35">
      <c r="A7" s="68"/>
      <c r="B7" s="68" t="s">
        <v>55</v>
      </c>
      <c r="C7" s="68" t="s">
        <v>8</v>
      </c>
      <c r="D7" s="68" t="s">
        <v>6</v>
      </c>
      <c r="E7" s="13"/>
      <c r="F7" s="13" t="s">
        <v>27</v>
      </c>
      <c r="G7" s="13" t="s">
        <v>8</v>
      </c>
      <c r="H7" s="13" t="s">
        <v>6</v>
      </c>
      <c r="I7" s="63"/>
      <c r="J7" s="63" t="s">
        <v>63</v>
      </c>
      <c r="K7" s="63" t="s">
        <v>8</v>
      </c>
      <c r="L7" s="63" t="s">
        <v>6</v>
      </c>
      <c r="M7" s="52" t="s">
        <v>16</v>
      </c>
      <c r="N7" s="52" t="s">
        <v>21</v>
      </c>
      <c r="O7" s="52" t="s">
        <v>38</v>
      </c>
      <c r="P7" s="52" t="s">
        <v>17</v>
      </c>
      <c r="Q7" s="52" t="s">
        <v>8</v>
      </c>
      <c r="R7" s="52" t="s">
        <v>6</v>
      </c>
      <c r="S7" s="14"/>
    </row>
    <row r="8" spans="1:19" ht="31" x14ac:dyDescent="0.35">
      <c r="A8" s="67" t="s">
        <v>52</v>
      </c>
      <c r="B8" s="67"/>
      <c r="C8" s="67">
        <v>0.14946000000000001</v>
      </c>
      <c r="D8" s="67">
        <f>B8*C8</f>
        <v>0</v>
      </c>
      <c r="E8" s="15" t="s">
        <v>14</v>
      </c>
      <c r="F8" s="15"/>
      <c r="G8" s="15">
        <v>0.21233000000000002</v>
      </c>
      <c r="H8" s="15">
        <f>F8*G8</f>
        <v>0</v>
      </c>
      <c r="I8" s="62" t="s">
        <v>29</v>
      </c>
      <c r="J8" s="61"/>
      <c r="K8" s="61">
        <v>1.8789999999999998E-2</v>
      </c>
      <c r="L8" s="61">
        <f>J8*K8</f>
        <v>0</v>
      </c>
      <c r="M8" s="51" t="s">
        <v>18</v>
      </c>
      <c r="N8" s="51"/>
      <c r="O8" s="51"/>
      <c r="P8" s="51">
        <f>(N8*O8*140)/1000</f>
        <v>0</v>
      </c>
      <c r="Q8" s="51">
        <v>0.23313999999999999</v>
      </c>
      <c r="R8" s="51">
        <f>(P8*Q8)</f>
        <v>0</v>
      </c>
      <c r="S8" s="14"/>
    </row>
    <row r="9" spans="1:19" ht="46.5" x14ac:dyDescent="0.35">
      <c r="A9" s="66" t="s">
        <v>53</v>
      </c>
      <c r="B9" s="66"/>
      <c r="C9" s="66">
        <v>0.24052000000000001</v>
      </c>
      <c r="D9" s="67">
        <f t="shared" ref="D9:D10" si="0">B9*C9</f>
        <v>0</v>
      </c>
      <c r="E9" s="46" t="s">
        <v>25</v>
      </c>
      <c r="F9" s="46"/>
      <c r="G9" s="46">
        <v>7.3480000000000004E-2</v>
      </c>
      <c r="H9" s="46">
        <f>F9*G9</f>
        <v>0</v>
      </c>
      <c r="I9" s="60" t="s">
        <v>28</v>
      </c>
      <c r="J9" s="59"/>
      <c r="K9" s="58">
        <v>0.27200000000000002</v>
      </c>
      <c r="L9" s="58">
        <f>J9*K9</f>
        <v>0</v>
      </c>
      <c r="M9" s="51" t="s">
        <v>19</v>
      </c>
      <c r="N9" s="51"/>
      <c r="O9" s="51"/>
      <c r="P9" s="51">
        <f t="shared" ref="P9" si="1">(N9*O9*140)/1000</f>
        <v>0</v>
      </c>
      <c r="Q9" s="51">
        <v>0.23313999999999999</v>
      </c>
      <c r="R9" s="51">
        <f>(P9*Q9)</f>
        <v>0</v>
      </c>
      <c r="S9" s="14"/>
    </row>
    <row r="10" spans="1:19" ht="31" customHeight="1" x14ac:dyDescent="0.35">
      <c r="A10" s="65" t="s">
        <v>54</v>
      </c>
      <c r="B10" s="64"/>
      <c r="C10" s="69">
        <v>0.18315999999999999</v>
      </c>
      <c r="D10" s="67">
        <f t="shared" si="0"/>
        <v>0</v>
      </c>
      <c r="E10" s="16" t="s">
        <v>26</v>
      </c>
      <c r="F10" s="16"/>
      <c r="G10" s="16">
        <v>0.24052000000000001</v>
      </c>
      <c r="H10" s="16">
        <f>F10*G10</f>
        <v>0</v>
      </c>
      <c r="I10" s="60" t="s">
        <v>0</v>
      </c>
      <c r="J10" s="59"/>
      <c r="K10" s="58">
        <v>0.14899999999999999</v>
      </c>
      <c r="L10" s="58">
        <f t="shared" ref="L10:L24" si="2">J10*K10</f>
        <v>0</v>
      </c>
      <c r="M10" s="51" t="s">
        <v>20</v>
      </c>
      <c r="N10" s="51"/>
      <c r="O10" s="51"/>
      <c r="P10" s="51">
        <f>(O10*5*N10*0.6)</f>
        <v>0</v>
      </c>
      <c r="Q10" s="51">
        <v>0.18387000000000001</v>
      </c>
      <c r="R10" s="51">
        <f>(Q10*P10*6)</f>
        <v>0</v>
      </c>
      <c r="S10" s="14"/>
    </row>
    <row r="11" spans="1:19" ht="15.5" x14ac:dyDescent="0.35">
      <c r="A11" s="17"/>
      <c r="B11" s="18"/>
      <c r="C11" s="18"/>
      <c r="D11" s="19"/>
      <c r="E11" s="14"/>
      <c r="F11" s="14"/>
      <c r="G11" s="14"/>
      <c r="H11" s="19"/>
      <c r="I11" s="57" t="s">
        <v>12</v>
      </c>
      <c r="J11" s="58"/>
      <c r="K11" s="59">
        <v>446.24149999999997</v>
      </c>
      <c r="L11" s="58">
        <f>J11*K11</f>
        <v>0</v>
      </c>
      <c r="M11" s="14" t="s">
        <v>39</v>
      </c>
      <c r="N11" s="47"/>
      <c r="O11" s="47"/>
      <c r="P11" s="47"/>
      <c r="Q11" s="47"/>
      <c r="R11" s="47"/>
      <c r="S11" s="14"/>
    </row>
    <row r="12" spans="1:19" ht="62" customHeight="1" x14ac:dyDescent="0.35">
      <c r="A12" s="17"/>
      <c r="B12" s="18"/>
      <c r="C12" s="18"/>
      <c r="D12" s="19"/>
      <c r="E12" s="14"/>
      <c r="F12" s="14"/>
      <c r="G12" s="14"/>
      <c r="H12" s="19"/>
      <c r="I12" s="56" t="s">
        <v>31</v>
      </c>
      <c r="J12" s="58"/>
      <c r="K12" s="58">
        <v>21.293565891472866</v>
      </c>
      <c r="L12" s="58">
        <f>J12*K12</f>
        <v>0</v>
      </c>
      <c r="M12" s="47"/>
      <c r="N12" s="47"/>
      <c r="O12" s="47"/>
      <c r="P12" s="79"/>
      <c r="Q12" s="47"/>
      <c r="R12" s="47"/>
      <c r="S12" s="14"/>
    </row>
    <row r="13" spans="1:19" ht="15.5" x14ac:dyDescent="0.35">
      <c r="A13" s="17"/>
      <c r="B13" s="18"/>
      <c r="C13" s="18"/>
      <c r="D13" s="19"/>
      <c r="E13" s="14"/>
      <c r="F13" s="14"/>
      <c r="G13" s="14"/>
      <c r="H13" s="19"/>
      <c r="I13" s="55" t="s">
        <v>30</v>
      </c>
      <c r="J13" s="54"/>
      <c r="K13" s="54">
        <v>0.82716000000000001</v>
      </c>
      <c r="L13" s="58">
        <f>J13*K13</f>
        <v>0</v>
      </c>
      <c r="M13" s="47"/>
      <c r="N13" s="47"/>
      <c r="O13" s="47"/>
      <c r="P13" s="79"/>
      <c r="Q13" s="47"/>
      <c r="R13" s="47"/>
      <c r="S13" s="14"/>
    </row>
    <row r="14" spans="1:19" ht="124" x14ac:dyDescent="0.35">
      <c r="A14" s="17"/>
      <c r="B14" s="18"/>
      <c r="C14" s="18"/>
      <c r="D14" s="19"/>
      <c r="E14" s="14"/>
      <c r="F14" s="14"/>
      <c r="G14" s="14"/>
      <c r="H14" s="19"/>
      <c r="I14" s="53" t="s">
        <v>42</v>
      </c>
      <c r="J14" s="54"/>
      <c r="K14" s="54">
        <v>0.14946000000000001</v>
      </c>
      <c r="L14" s="58">
        <f t="shared" si="2"/>
        <v>0</v>
      </c>
      <c r="M14" s="47" t="s">
        <v>51</v>
      </c>
      <c r="N14" s="47"/>
      <c r="O14" s="47"/>
      <c r="P14" s="79"/>
      <c r="Q14" s="47"/>
      <c r="R14" s="47"/>
      <c r="S14" s="14"/>
    </row>
    <row r="15" spans="1:19" ht="15.5" x14ac:dyDescent="0.35">
      <c r="A15" s="17"/>
      <c r="B15" s="18"/>
      <c r="C15" s="18"/>
      <c r="D15" s="19"/>
      <c r="E15" s="14"/>
      <c r="F15" s="14"/>
      <c r="G15" s="14"/>
      <c r="H15" s="19"/>
      <c r="I15" s="53" t="s">
        <v>44</v>
      </c>
      <c r="J15" s="54"/>
      <c r="K15" s="54">
        <v>0.24586999999999998</v>
      </c>
      <c r="L15" s="58">
        <f t="shared" si="2"/>
        <v>0</v>
      </c>
      <c r="M15" s="47"/>
      <c r="N15" s="47"/>
      <c r="O15" s="47"/>
      <c r="P15" s="47"/>
      <c r="Q15" s="47"/>
      <c r="R15" s="47"/>
      <c r="S15" s="14"/>
    </row>
    <row r="16" spans="1:19" ht="15.5" x14ac:dyDescent="0.35">
      <c r="A16" s="17"/>
      <c r="B16" s="18"/>
      <c r="C16" s="18"/>
      <c r="D16" s="19"/>
      <c r="E16" s="14"/>
      <c r="F16" s="14"/>
      <c r="G16" s="14"/>
      <c r="H16" s="19"/>
      <c r="I16" s="53" t="s">
        <v>45</v>
      </c>
      <c r="J16" s="54"/>
      <c r="K16" s="54">
        <v>0.10227</v>
      </c>
      <c r="L16" s="58">
        <f t="shared" si="2"/>
        <v>0</v>
      </c>
      <c r="M16" s="47"/>
      <c r="N16" s="47"/>
      <c r="O16" s="47"/>
      <c r="P16" s="47"/>
      <c r="Q16" s="47"/>
      <c r="R16" s="47"/>
      <c r="S16" s="14"/>
    </row>
    <row r="17" spans="1:21" ht="15.5" x14ac:dyDescent="0.35">
      <c r="A17" s="17"/>
      <c r="B17" s="18"/>
      <c r="C17" s="18"/>
      <c r="D17" s="19"/>
      <c r="E17" s="14"/>
      <c r="F17" s="14"/>
      <c r="G17" s="14"/>
      <c r="H17" s="14"/>
      <c r="I17" s="53" t="s">
        <v>46</v>
      </c>
      <c r="J17" s="54"/>
      <c r="K17" s="54">
        <v>2.7809999999999998E-2</v>
      </c>
      <c r="L17" s="58">
        <f t="shared" si="2"/>
        <v>0</v>
      </c>
      <c r="M17" s="47"/>
      <c r="N17" s="47"/>
      <c r="O17" s="47"/>
      <c r="P17" s="47"/>
      <c r="Q17" s="47"/>
      <c r="R17" s="47"/>
      <c r="S17" s="14"/>
    </row>
    <row r="18" spans="1:21" ht="15.5" x14ac:dyDescent="0.35">
      <c r="A18" s="14"/>
      <c r="B18" s="14"/>
      <c r="C18" s="14"/>
      <c r="D18" s="19"/>
      <c r="E18" s="14"/>
      <c r="F18" s="14"/>
      <c r="G18" s="14"/>
      <c r="H18" s="14"/>
      <c r="I18" s="53" t="s">
        <v>43</v>
      </c>
      <c r="J18" s="54"/>
      <c r="K18" s="54">
        <v>3.5490000000000001E-2</v>
      </c>
      <c r="L18" s="58">
        <f t="shared" si="2"/>
        <v>0</v>
      </c>
      <c r="M18" s="47"/>
      <c r="N18" s="47"/>
      <c r="O18" s="47"/>
      <c r="P18" s="47"/>
      <c r="Q18" s="47"/>
      <c r="R18" s="47"/>
      <c r="S18" s="14"/>
    </row>
    <row r="19" spans="1:21" ht="15.5" x14ac:dyDescent="0.35">
      <c r="A19" s="14"/>
      <c r="B19" s="14"/>
      <c r="C19" s="14"/>
      <c r="D19" s="19"/>
      <c r="E19" s="14"/>
      <c r="F19" s="14"/>
      <c r="G19" s="14"/>
      <c r="H19" s="14"/>
      <c r="I19" s="53" t="s">
        <v>32</v>
      </c>
      <c r="J19" s="54"/>
      <c r="K19" s="54">
        <v>0.14946000000000001</v>
      </c>
      <c r="L19" s="58">
        <f t="shared" ref="L19:L22" si="3">J19*K19</f>
        <v>0</v>
      </c>
      <c r="M19" s="47"/>
      <c r="N19" s="47"/>
      <c r="O19" s="47"/>
      <c r="P19" s="47"/>
      <c r="Q19" s="47"/>
      <c r="R19" s="47"/>
      <c r="S19" s="14"/>
    </row>
    <row r="20" spans="1:21" ht="15.5" x14ac:dyDescent="0.35">
      <c r="A20" s="14"/>
      <c r="B20" s="14"/>
      <c r="C20" s="14"/>
      <c r="D20" s="19"/>
      <c r="E20" s="14"/>
      <c r="F20" s="14"/>
      <c r="G20" s="14"/>
      <c r="H20" s="14"/>
      <c r="I20" s="53" t="s">
        <v>33</v>
      </c>
      <c r="J20" s="54"/>
      <c r="K20" s="54">
        <v>0.24586999999999998</v>
      </c>
      <c r="L20" s="58">
        <f t="shared" si="3"/>
        <v>0</v>
      </c>
      <c r="M20" s="47"/>
      <c r="N20" s="47"/>
      <c r="O20" s="47"/>
      <c r="P20" s="47"/>
      <c r="Q20" s="47"/>
      <c r="R20" s="47"/>
      <c r="S20" s="14"/>
    </row>
    <row r="21" spans="1:21" ht="15.5" x14ac:dyDescent="0.35">
      <c r="A21" s="14"/>
      <c r="B21" s="14"/>
      <c r="C21" s="14"/>
      <c r="D21" s="19"/>
      <c r="E21" s="14"/>
      <c r="F21" s="14"/>
      <c r="G21" s="14"/>
      <c r="H21" s="14"/>
      <c r="I21" s="53" t="s">
        <v>34</v>
      </c>
      <c r="J21" s="54"/>
      <c r="K21" s="54">
        <v>0.10227</v>
      </c>
      <c r="L21" s="58">
        <f t="shared" si="3"/>
        <v>0</v>
      </c>
      <c r="M21" s="47"/>
      <c r="N21" s="47"/>
      <c r="O21" s="47"/>
      <c r="P21" s="47"/>
      <c r="Q21" s="47"/>
      <c r="R21" s="47"/>
      <c r="S21" s="14"/>
    </row>
    <row r="22" spans="1:21" ht="15.5" x14ac:dyDescent="0.35">
      <c r="A22" s="14"/>
      <c r="B22" s="14"/>
      <c r="C22" s="14"/>
      <c r="D22" s="19"/>
      <c r="E22" s="14"/>
      <c r="F22" s="14"/>
      <c r="G22" s="14"/>
      <c r="H22" s="14"/>
      <c r="I22" s="53" t="s">
        <v>35</v>
      </c>
      <c r="J22" s="54"/>
      <c r="K22" s="54">
        <v>3.5490000000000001E-2</v>
      </c>
      <c r="L22" s="58">
        <f t="shared" si="3"/>
        <v>0</v>
      </c>
      <c r="M22" s="47"/>
      <c r="N22" s="47"/>
      <c r="O22" s="47"/>
      <c r="P22" s="47"/>
      <c r="Q22" s="47"/>
      <c r="R22" s="47"/>
      <c r="S22" s="14"/>
    </row>
    <row r="23" spans="1:21" ht="15.5" x14ac:dyDescent="0.35">
      <c r="A23" s="14"/>
      <c r="B23" s="14"/>
      <c r="C23" s="14"/>
      <c r="D23" s="19"/>
      <c r="E23" s="14"/>
      <c r="F23" s="14"/>
      <c r="G23" s="14"/>
      <c r="H23" s="14"/>
      <c r="I23" s="53" t="s">
        <v>47</v>
      </c>
      <c r="J23" s="54" t="s">
        <v>37</v>
      </c>
      <c r="K23" s="54" t="s">
        <v>37</v>
      </c>
      <c r="L23" s="58"/>
      <c r="M23" s="47"/>
      <c r="N23" s="47"/>
      <c r="O23" s="47"/>
      <c r="P23" s="47"/>
      <c r="Q23" s="47"/>
      <c r="R23" s="47"/>
      <c r="S23" s="14"/>
    </row>
    <row r="24" spans="1:21" ht="15.5" x14ac:dyDescent="0.35">
      <c r="A24" s="14"/>
      <c r="B24" s="14"/>
      <c r="C24" s="14"/>
      <c r="D24" s="19"/>
      <c r="E24" s="14"/>
      <c r="F24" s="14"/>
      <c r="G24" s="14"/>
      <c r="H24" s="14"/>
      <c r="I24" s="55" t="s">
        <v>48</v>
      </c>
      <c r="J24" s="54"/>
      <c r="K24" s="54">
        <v>0.49</v>
      </c>
      <c r="L24" s="58">
        <f t="shared" si="2"/>
        <v>0</v>
      </c>
      <c r="M24" s="50" t="s">
        <v>36</v>
      </c>
      <c r="N24" s="47" t="s">
        <v>41</v>
      </c>
      <c r="O24" s="47"/>
      <c r="P24" s="47"/>
      <c r="Q24" s="47"/>
      <c r="R24" s="47"/>
      <c r="S24" s="14"/>
    </row>
    <row r="25" spans="1:21" ht="108.5" x14ac:dyDescent="0.35">
      <c r="A25" s="14"/>
      <c r="B25" s="14"/>
      <c r="C25" s="14"/>
      <c r="D25" s="19"/>
      <c r="E25" s="14"/>
      <c r="F25" s="14"/>
      <c r="G25" s="14"/>
      <c r="H25" s="19"/>
      <c r="I25" s="55" t="s">
        <v>49</v>
      </c>
      <c r="J25" s="54"/>
      <c r="K25" s="54" t="s">
        <v>37</v>
      </c>
      <c r="L25" s="58">
        <f>J25*1000</f>
        <v>0</v>
      </c>
      <c r="M25" s="47" t="s">
        <v>40</v>
      </c>
      <c r="N25" s="47"/>
      <c r="O25" s="47"/>
      <c r="P25" s="47"/>
      <c r="Q25" s="47"/>
      <c r="R25" s="47"/>
      <c r="S25" s="14"/>
    </row>
    <row r="26" spans="1:21" ht="15.5" x14ac:dyDescent="0.35">
      <c r="A26" s="14"/>
      <c r="B26" s="14"/>
      <c r="C26" s="14"/>
      <c r="D26" s="19"/>
      <c r="E26" s="14"/>
      <c r="F26" s="14"/>
      <c r="G26" s="14"/>
      <c r="H26" s="19"/>
      <c r="I26" s="48"/>
      <c r="J26" s="49"/>
      <c r="K26" s="49"/>
      <c r="L26" s="47"/>
      <c r="M26" s="47"/>
      <c r="N26" s="47"/>
      <c r="O26" s="47"/>
      <c r="P26" s="47"/>
      <c r="Q26" s="47"/>
      <c r="R26" s="47"/>
      <c r="S26" s="14"/>
    </row>
    <row r="27" spans="1:21" ht="15.5" x14ac:dyDescent="0.35">
      <c r="A27" s="14"/>
      <c r="B27" s="14"/>
      <c r="C27" s="14"/>
      <c r="D27" s="19"/>
      <c r="E27" s="14"/>
      <c r="F27" s="14"/>
      <c r="G27" s="14"/>
      <c r="H27" s="19"/>
      <c r="I27" s="48"/>
      <c r="J27" s="49"/>
      <c r="K27" s="49"/>
      <c r="L27" s="47"/>
      <c r="M27" s="47"/>
      <c r="N27" s="47"/>
      <c r="O27" s="47"/>
      <c r="P27" s="47"/>
      <c r="Q27" s="47"/>
      <c r="R27" s="47"/>
      <c r="S27" s="14"/>
    </row>
    <row r="28" spans="1:21" ht="15.5" x14ac:dyDescent="0.35">
      <c r="A28" s="14"/>
      <c r="B28" s="14"/>
      <c r="C28" s="14"/>
      <c r="D28" s="19"/>
      <c r="E28" s="14"/>
      <c r="F28" s="14"/>
      <c r="G28" s="14"/>
      <c r="H28" s="19"/>
      <c r="I28" s="48"/>
      <c r="J28" s="49"/>
      <c r="K28" s="49"/>
      <c r="L28" s="47"/>
      <c r="M28" s="47"/>
      <c r="N28" s="47"/>
      <c r="O28" s="47"/>
      <c r="P28" s="47"/>
      <c r="Q28" s="47"/>
      <c r="R28" s="47"/>
      <c r="S28" s="14"/>
    </row>
    <row r="29" spans="1:21" ht="15.5" x14ac:dyDescent="0.35">
      <c r="A29" s="14"/>
      <c r="B29" s="14"/>
      <c r="C29" s="14"/>
      <c r="D29" s="19"/>
      <c r="E29" s="14"/>
      <c r="F29" s="14"/>
      <c r="G29" s="14"/>
      <c r="H29" s="19"/>
      <c r="I29" s="48"/>
      <c r="J29" s="49"/>
      <c r="K29" s="49"/>
      <c r="L29" s="47"/>
      <c r="M29" s="47"/>
      <c r="N29" s="47"/>
      <c r="O29" s="47"/>
      <c r="P29" s="47"/>
      <c r="Q29" s="47"/>
      <c r="R29" s="47"/>
      <c r="S29" s="14"/>
    </row>
    <row r="30" spans="1:21" ht="15.5" x14ac:dyDescent="0.35">
      <c r="A30" s="20"/>
      <c r="B30" s="20"/>
      <c r="C30" s="20"/>
      <c r="D30" s="21"/>
      <c r="E30" s="20"/>
      <c r="F30" s="20"/>
      <c r="G30" s="20"/>
      <c r="H30" s="21"/>
      <c r="I30" s="22"/>
      <c r="J30" s="23"/>
      <c r="K30" s="23"/>
      <c r="L30" s="24"/>
      <c r="M30" s="24"/>
      <c r="N30" s="24"/>
      <c r="O30" s="24"/>
      <c r="P30" s="24"/>
      <c r="Q30" s="24"/>
      <c r="R30" s="24"/>
      <c r="S30" s="20"/>
      <c r="T30" s="20"/>
      <c r="U30" s="20"/>
    </row>
    <row r="31" spans="1:21" ht="15.5" x14ac:dyDescent="0.35">
      <c r="A31" s="20"/>
      <c r="B31" s="20"/>
      <c r="C31" s="20"/>
      <c r="D31" s="21"/>
      <c r="E31" s="20"/>
      <c r="F31" s="20"/>
      <c r="G31" s="20"/>
      <c r="H31" s="21"/>
      <c r="I31" s="22"/>
      <c r="J31" s="23"/>
      <c r="K31" s="23"/>
      <c r="L31" s="24"/>
      <c r="M31" s="24"/>
      <c r="N31" s="24"/>
      <c r="O31" s="24"/>
      <c r="P31" s="24"/>
      <c r="Q31" s="24"/>
      <c r="R31" s="24"/>
      <c r="S31" s="25" t="s">
        <v>5</v>
      </c>
      <c r="T31" s="20"/>
      <c r="U31" s="20"/>
    </row>
    <row r="32" spans="1:21" s="11" customFormat="1" ht="18.649999999999999" customHeight="1" x14ac:dyDescent="0.35">
      <c r="A32" s="26" t="s">
        <v>2</v>
      </c>
      <c r="B32" s="27"/>
      <c r="C32" s="27"/>
      <c r="D32" s="28">
        <f>D8</f>
        <v>0</v>
      </c>
      <c r="E32" s="26" t="s">
        <v>3</v>
      </c>
      <c r="F32" s="27"/>
      <c r="G32" s="27"/>
      <c r="H32" s="29">
        <f>SUM(H8:H31)</f>
        <v>0</v>
      </c>
      <c r="I32" s="26" t="s">
        <v>4</v>
      </c>
      <c r="J32" s="27"/>
      <c r="K32" s="27"/>
      <c r="L32" s="28">
        <f>SUM(L8:L31)</f>
        <v>0</v>
      </c>
      <c r="M32" s="36" t="s">
        <v>22</v>
      </c>
      <c r="N32" s="28"/>
      <c r="O32" s="28"/>
      <c r="P32" s="28">
        <f>SUM(P8:P10)</f>
        <v>0</v>
      </c>
      <c r="Q32" s="28"/>
      <c r="R32" s="28"/>
      <c r="S32" s="30">
        <f>SUM(D32+H32+L32+P32)</f>
        <v>0</v>
      </c>
      <c r="T32" s="31"/>
      <c r="U32" s="31"/>
    </row>
    <row r="33" spans="1:21" ht="15.5" x14ac:dyDescent="0.3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5.5" x14ac:dyDescent="0.35">
      <c r="A34" s="3"/>
      <c r="B34" s="3"/>
      <c r="C34" s="3"/>
      <c r="D34" s="3"/>
      <c r="E34" s="3"/>
      <c r="F34" s="3"/>
      <c r="G34" s="3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5.5" x14ac:dyDescent="0.35">
      <c r="A35" s="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.65" customHeight="1" x14ac:dyDescent="0.3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35"/>
      <c r="N36" s="35"/>
      <c r="O36" s="35"/>
      <c r="P36" s="35"/>
      <c r="Q36" s="35"/>
      <c r="R36" s="35"/>
      <c r="S36" s="20"/>
      <c r="T36" s="20"/>
      <c r="U36" s="20"/>
    </row>
    <row r="37" spans="1:21" ht="31.25" customHeight="1" x14ac:dyDescent="0.3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33"/>
      <c r="N37" s="33"/>
      <c r="O37" s="33"/>
      <c r="P37" s="33"/>
      <c r="Q37" s="33"/>
      <c r="R37" s="33"/>
      <c r="S37" s="20"/>
      <c r="T37" s="20"/>
      <c r="U37" s="20"/>
    </row>
    <row r="38" spans="1:21" ht="32" customHeight="1" x14ac:dyDescent="0.3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35"/>
      <c r="N38" s="35"/>
      <c r="O38" s="35"/>
      <c r="P38" s="35"/>
      <c r="Q38" s="35"/>
      <c r="R38" s="35"/>
      <c r="S38" s="20"/>
      <c r="T38" s="20"/>
      <c r="U38" s="20"/>
    </row>
    <row r="39" spans="1:21" ht="32" customHeight="1" x14ac:dyDescent="0.3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33"/>
      <c r="N39" s="33"/>
      <c r="O39" s="33"/>
      <c r="P39" s="33"/>
      <c r="Q39" s="33"/>
      <c r="R39" s="33"/>
      <c r="S39" s="20"/>
      <c r="T39" s="20"/>
      <c r="U39" s="20"/>
    </row>
    <row r="40" spans="1:21" ht="48.65" customHeight="1" x14ac:dyDescent="0.3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33"/>
      <c r="N40" s="33"/>
      <c r="O40" s="33"/>
      <c r="P40" s="33"/>
      <c r="Q40" s="33"/>
      <c r="R40" s="33"/>
      <c r="S40" s="20"/>
      <c r="T40" s="20"/>
      <c r="U40" s="20"/>
    </row>
    <row r="41" spans="1:21" ht="15.5" x14ac:dyDescent="0.35">
      <c r="A41" s="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30" customHeight="1" x14ac:dyDescent="0.3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0"/>
      <c r="T42" s="20"/>
      <c r="U42" s="20"/>
    </row>
    <row r="43" spans="1:21" ht="26.25" customHeight="1" x14ac:dyDescent="0.35">
      <c r="A43" s="3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20"/>
      <c r="T43" s="20"/>
      <c r="U43" s="20"/>
    </row>
    <row r="44" spans="1:21" ht="15.5" x14ac:dyDescent="0.3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5.5" x14ac:dyDescent="0.3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5.5" x14ac:dyDescent="0.3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5.5" x14ac:dyDescent="0.3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</sheetData>
  <mergeCells count="10">
    <mergeCell ref="M6:R6"/>
    <mergeCell ref="A39:L39"/>
    <mergeCell ref="A40:L40"/>
    <mergeCell ref="A6:D6"/>
    <mergeCell ref="E6:H6"/>
    <mergeCell ref="I6:L6"/>
    <mergeCell ref="A36:L36"/>
    <mergeCell ref="A37:L37"/>
    <mergeCell ref="A38:L38"/>
    <mergeCell ref="P12:P14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3"/>
  <sheetViews>
    <sheetView workbookViewId="0">
      <selection activeCell="A6" sqref="A6"/>
    </sheetView>
  </sheetViews>
  <sheetFormatPr defaultRowHeight="14.5" x14ac:dyDescent="0.35"/>
  <cols>
    <col min="1" max="1" width="8.7265625" style="37"/>
    <col min="2" max="2" width="52.26953125" style="37" bestFit="1" customWidth="1"/>
    <col min="3" max="4" width="22.08984375" style="37" bestFit="1" customWidth="1"/>
    <col min="5" max="5" width="34.81640625" style="37" customWidth="1"/>
    <col min="6" max="6" width="27.54296875" style="37" customWidth="1"/>
    <col min="7" max="7" width="19.54296875" style="37" bestFit="1" customWidth="1"/>
    <col min="8" max="8" width="15.36328125" style="37" bestFit="1" customWidth="1"/>
    <col min="9" max="16384" width="8.7265625" style="37"/>
  </cols>
  <sheetData>
    <row r="2" spans="1:8" x14ac:dyDescent="0.35">
      <c r="B2" s="38" t="s">
        <v>2</v>
      </c>
      <c r="C2" s="39" t="s">
        <v>3</v>
      </c>
      <c r="D2" s="40" t="s">
        <v>4</v>
      </c>
      <c r="E2" s="72" t="s">
        <v>23</v>
      </c>
      <c r="F2" s="41" t="s">
        <v>5</v>
      </c>
      <c r="G2" s="42" t="s">
        <v>7</v>
      </c>
      <c r="H2" s="42"/>
    </row>
    <row r="3" spans="1:8" x14ac:dyDescent="0.35">
      <c r="A3" s="37">
        <v>2022</v>
      </c>
      <c r="B3" s="43"/>
      <c r="C3" s="43"/>
      <c r="D3" s="43"/>
      <c r="E3" s="43"/>
      <c r="F3" s="43">
        <f>SUM(B3:E3)</f>
        <v>0</v>
      </c>
      <c r="G3" s="43">
        <f>F3/1000</f>
        <v>0</v>
      </c>
      <c r="H3" s="44"/>
    </row>
    <row r="4" spans="1:8" x14ac:dyDescent="0.35">
      <c r="A4" s="37">
        <v>2023</v>
      </c>
      <c r="B4" s="43"/>
      <c r="C4" s="43"/>
      <c r="D4" s="43"/>
      <c r="E4" s="43"/>
      <c r="F4" s="43">
        <f t="shared" ref="F4:F6" si="0">SUM(B4:E4)</f>
        <v>0</v>
      </c>
      <c r="G4" s="43">
        <f t="shared" ref="G4:G6" si="1">F4/1000</f>
        <v>0</v>
      </c>
      <c r="H4" s="44"/>
    </row>
    <row r="5" spans="1:8" x14ac:dyDescent="0.35">
      <c r="A5" s="37">
        <v>2024</v>
      </c>
      <c r="B5" s="10"/>
      <c r="C5" s="10"/>
      <c r="D5" s="43"/>
      <c r="E5" s="43"/>
      <c r="F5" s="43">
        <f t="shared" si="0"/>
        <v>0</v>
      </c>
      <c r="G5" s="43">
        <f t="shared" si="1"/>
        <v>0</v>
      </c>
      <c r="H5" s="44"/>
    </row>
    <row r="6" spans="1:8" x14ac:dyDescent="0.35">
      <c r="A6" s="37">
        <v>2025</v>
      </c>
      <c r="F6" s="43">
        <f t="shared" si="0"/>
        <v>0</v>
      </c>
      <c r="G6" s="43">
        <f t="shared" si="1"/>
        <v>0</v>
      </c>
    </row>
    <row r="7" spans="1:8" x14ac:dyDescent="0.35">
      <c r="E7" s="71"/>
    </row>
    <row r="12" spans="1:8" x14ac:dyDescent="0.35">
      <c r="B12" s="37" t="s">
        <v>2</v>
      </c>
      <c r="C12" s="37" t="s">
        <v>3</v>
      </c>
      <c r="D12" s="37" t="s">
        <v>4</v>
      </c>
      <c r="E12" s="37" t="s">
        <v>23</v>
      </c>
      <c r="G12" s="45" t="s">
        <v>24</v>
      </c>
    </row>
    <row r="13" spans="1:8" x14ac:dyDescent="0.35">
      <c r="A13" s="37">
        <v>2021</v>
      </c>
      <c r="B13" s="10"/>
      <c r="C13" s="10"/>
      <c r="D13" s="43"/>
      <c r="E13" s="43"/>
    </row>
    <row r="14" spans="1:8" x14ac:dyDescent="0.35">
      <c r="A14" s="37">
        <v>2022</v>
      </c>
    </row>
    <row r="15" spans="1:8" x14ac:dyDescent="0.35">
      <c r="A15" s="37">
        <v>2023</v>
      </c>
    </row>
    <row r="16" spans="1:8" x14ac:dyDescent="0.35">
      <c r="A16" s="37">
        <v>2024</v>
      </c>
    </row>
    <row r="18" spans="2:6" x14ac:dyDescent="0.35">
      <c r="B18" s="43"/>
      <c r="C18" s="43"/>
      <c r="D18" s="44"/>
      <c r="E18" s="44"/>
      <c r="F18" s="44"/>
    </row>
    <row r="19" spans="2:6" x14ac:dyDescent="0.35">
      <c r="B19" s="43"/>
      <c r="C19" s="43"/>
      <c r="D19" s="44"/>
      <c r="E19" s="44"/>
      <c r="F19" s="44"/>
    </row>
    <row r="20" spans="2:6" x14ac:dyDescent="0.35">
      <c r="B20" s="43"/>
      <c r="C20" s="43"/>
      <c r="D20" s="44"/>
      <c r="E20" s="44"/>
      <c r="F20" s="44"/>
    </row>
    <row r="22" spans="2:6" x14ac:dyDescent="0.35">
      <c r="D22" s="43"/>
      <c r="E22" s="43"/>
    </row>
    <row r="23" spans="2:6" x14ac:dyDescent="0.35">
      <c r="D23" s="43"/>
      <c r="E23" s="43"/>
    </row>
    <row r="24" spans="2:6" x14ac:dyDescent="0.35">
      <c r="D24" s="43"/>
      <c r="E24" s="43"/>
    </row>
    <row r="25" spans="2:6" x14ac:dyDescent="0.35">
      <c r="D25" s="43"/>
      <c r="E25" s="43"/>
    </row>
    <row r="26" spans="2:6" x14ac:dyDescent="0.35">
      <c r="D26" s="43"/>
      <c r="E26" s="43"/>
    </row>
    <row r="27" spans="2:6" x14ac:dyDescent="0.35">
      <c r="D27" s="43"/>
      <c r="E27" s="43"/>
    </row>
    <row r="28" spans="2:6" x14ac:dyDescent="0.35">
      <c r="D28" s="43"/>
      <c r="E28" s="43"/>
    </row>
    <row r="29" spans="2:6" x14ac:dyDescent="0.35">
      <c r="D29" s="43"/>
      <c r="E29" s="43"/>
    </row>
    <row r="30" spans="2:6" x14ac:dyDescent="0.35">
      <c r="D30" s="43"/>
      <c r="E30" s="43"/>
    </row>
    <row r="31" spans="2:6" x14ac:dyDescent="0.35">
      <c r="D31" s="43"/>
      <c r="E31" s="43"/>
    </row>
    <row r="32" spans="2:6" x14ac:dyDescent="0.35">
      <c r="D32" s="43"/>
      <c r="E32" s="43"/>
    </row>
    <row r="33" spans="4:5" x14ac:dyDescent="0.35">
      <c r="D33" s="43"/>
      <c r="E33" s="43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DD4CE-326E-4A3E-8FDC-58CDE43B05CF}">
  <dimension ref="A1:O7"/>
  <sheetViews>
    <sheetView tabSelected="1" workbookViewId="0">
      <selection activeCell="A5" sqref="A5:L5"/>
    </sheetView>
  </sheetViews>
  <sheetFormatPr defaultRowHeight="14.5" x14ac:dyDescent="0.35"/>
  <cols>
    <col min="12" max="12" width="7.453125" customWidth="1"/>
  </cols>
  <sheetData>
    <row r="1" spans="1:15" ht="15.5" x14ac:dyDescent="0.35">
      <c r="A1" s="3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37.5" customHeight="1" x14ac:dyDescent="0.3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0"/>
      <c r="N2" s="70"/>
      <c r="O2" s="70"/>
    </row>
    <row r="3" spans="1:15" ht="49.5" customHeight="1" x14ac:dyDescent="0.35">
      <c r="A3" s="81" t="s">
        <v>60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0"/>
      <c r="N3" s="70"/>
      <c r="O3" s="70"/>
    </row>
    <row r="4" spans="1:15" ht="45.5" customHeight="1" x14ac:dyDescent="0.35">
      <c r="A4" s="80" t="s">
        <v>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70"/>
      <c r="N4" s="70"/>
      <c r="O4" s="70"/>
    </row>
    <row r="5" spans="1:15" ht="54.5" customHeight="1" x14ac:dyDescent="0.35">
      <c r="A5" s="81" t="s">
        <v>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70"/>
      <c r="N5" s="70"/>
      <c r="O5" s="70"/>
    </row>
    <row r="6" spans="1:15" ht="15" customHeight="1" x14ac:dyDescent="0.35">
      <c r="A6" s="70" t="s">
        <v>56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x14ac:dyDescent="0.35">
      <c r="A7" s="70" t="s">
        <v>57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</sheetData>
  <mergeCells count="4">
    <mergeCell ref="A2:L2"/>
    <mergeCell ref="A3:L3"/>
    <mergeCell ref="A4:L4"/>
    <mergeCell ref="A5:L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03378D903ED44AAB1F7750C080CB97" ma:contentTypeVersion="16" ma:contentTypeDescription="Create a new document." ma:contentTypeScope="" ma:versionID="36c288be4abd9d3d2b66e74198d12740">
  <xsd:schema xmlns:xsd="http://www.w3.org/2001/XMLSchema" xmlns:xs="http://www.w3.org/2001/XMLSchema" xmlns:p="http://schemas.microsoft.com/office/2006/metadata/properties" xmlns:ns2="34e441e0-489d-4890-b189-27389d51a10e" xmlns:ns3="8ec1304b-7396-4528-99a7-dbf07818ccf4" targetNamespace="http://schemas.microsoft.com/office/2006/metadata/properties" ma:root="true" ma:fieldsID="0c1e6a817415b35ef1294a8016046fda" ns2:_="" ns3:_="">
    <xsd:import namespace="34e441e0-489d-4890-b189-27389d51a10e"/>
    <xsd:import namespace="8ec1304b-7396-4528-99a7-dbf07818cc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441e0-489d-4890-b189-27389d51a1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1304b-7396-4528-99a7-dbf07818c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4A7982-7121-4F23-90DE-27AFC75418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6EDEC2-633D-4069-B0AA-1BEE1108D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e441e0-489d-4890-b189-27389d51a10e"/>
    <ds:schemaRef ds:uri="8ec1304b-7396-4528-99a7-dbf07818cc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BE59F4-A1D8-40F1-8DAB-8A4D4BFEBC60}">
  <ds:schemaRefs>
    <ds:schemaRef ds:uri="http://schemas.openxmlformats.org/package/2006/metadata/core-properties"/>
    <ds:schemaRef ds:uri="http://purl.org/dc/dcmitype/"/>
    <ds:schemaRef ds:uri="8ec1304b-7396-4528-99a7-dbf07818ccf4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34e441e0-489d-4890-b189-27389d51a10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Totals Table</vt:lpstr>
      <vt:lpstr>Guides and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Box</dc:creator>
  <cp:lastModifiedBy>Amber</cp:lastModifiedBy>
  <dcterms:created xsi:type="dcterms:W3CDTF">2020-05-02T06:48:19Z</dcterms:created>
  <dcterms:modified xsi:type="dcterms:W3CDTF">2022-05-25T14:43:56Z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0x010100D703378D903ED44AAB1F7750C080CB97</vt:lpwstr>
  </property>
</Properties>
</file>